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210" windowHeight="7890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sharedStrings.xml><?xml version="1.0" encoding="utf-8"?>
<sst xmlns="http://schemas.openxmlformats.org/spreadsheetml/2006/main" count="224" uniqueCount="153">
  <si>
    <t>Наименование</t>
  </si>
  <si>
    <t>Вес</t>
  </si>
  <si>
    <t>Количество</t>
  </si>
  <si>
    <t>Цена</t>
  </si>
  <si>
    <t>Весовой, 1 кг</t>
  </si>
  <si>
    <t>1 кг</t>
  </si>
  <si>
    <t>Итого:</t>
  </si>
  <si>
    <t>100 гр.</t>
  </si>
  <si>
    <t>50 гр.</t>
  </si>
  <si>
    <t xml:space="preserve">ФИО получателя: </t>
  </si>
  <si>
    <t xml:space="preserve">Город получателя: </t>
  </si>
  <si>
    <t xml:space="preserve">Номер телефона получателя: </t>
  </si>
  <si>
    <t>Сумма</t>
  </si>
  <si>
    <t xml:space="preserve">Данные получателя: </t>
  </si>
  <si>
    <t xml:space="preserve">Адрес получателя (если доставка адресная): </t>
  </si>
  <si>
    <t xml:space="preserve">Транспортная компания, выбранная получателем: </t>
  </si>
  <si>
    <t>Упаковка, крафт-пакет</t>
  </si>
  <si>
    <t xml:space="preserve">Общая сумма заказа: </t>
  </si>
  <si>
    <t>Иван-чай гранулированный без соцветий</t>
  </si>
  <si>
    <t>Иван-чай гранулированный с корицей</t>
  </si>
  <si>
    <t>Иван-чай гранулированный с листом смородины</t>
  </si>
  <si>
    <t>Иван-чай гранулированный с малиной</t>
  </si>
  <si>
    <t>Иван-чай гранулированный с малиной, мятой и лимоном</t>
  </si>
  <si>
    <t>Иван-чай гранулированный с облепихой</t>
  </si>
  <si>
    <t>Иван-чай гранулированный с шиповником</t>
  </si>
  <si>
    <t>Иван-чай гранулированный с яблоком</t>
  </si>
  <si>
    <t>Иван-чай крупнолистовой без соцветий</t>
  </si>
  <si>
    <t>Иван-чай листовой ранний тонизирующий</t>
  </si>
  <si>
    <t>Иван-чай листовой с черникой</t>
  </si>
  <si>
    <t>Иван-чай листовой с мелиссой</t>
  </si>
  <si>
    <t>Иван-чай листовой с мелиссой и цветом липы</t>
  </si>
  <si>
    <t>Иван-чай крупнолистовой с имбирем</t>
  </si>
  <si>
    <t>Иван-чай листовой с лимоном</t>
  </si>
  <si>
    <t>Иван-чай листовой с мятой</t>
  </si>
  <si>
    <t>Иван-чай листовой c цветом липы</t>
  </si>
  <si>
    <t>Иван-чай листовой с чабрецом</t>
  </si>
  <si>
    <t>Иван-чай листовой с шалфеем</t>
  </si>
  <si>
    <t>Иван-чай листовой с цедрой лимона</t>
  </si>
  <si>
    <t>Иван-чай листовой с цветом липы</t>
  </si>
  <si>
    <t>Иван-чай гранулированный с кардамоном, корицей, имбирём, гвоздикой, бадьяном, душистым перцем</t>
  </si>
  <si>
    <t>Иван-чай гранулированный с малиной, мятой и цедрой лимона</t>
  </si>
  <si>
    <t>Иван-чай гранулированный с черникой, смородиной, яблоком, мелиссой</t>
  </si>
  <si>
    <t>Иван-чай листовой без соцветий</t>
  </si>
  <si>
    <t>Скидка 30%</t>
  </si>
  <si>
    <t>Изображение</t>
  </si>
  <si>
    <t>Ссылка</t>
  </si>
  <si>
    <t>https://смишкойчай.рф/image/import_files/45/45bc92d6-24d0-11e7-b23a-704d7b2a42a0_f5c4cb5b-7383-11e8-b29e-704d7b2a42a0.png</t>
  </si>
  <si>
    <t>https://смишкойчай.рф/ivan-chay-granulirovannyy-bez-socvetiy</t>
  </si>
  <si>
    <t>https://смишкойчай.рф/image/import_files/ac/ac79284a-b97c-11e7-b269-704d7b2a42a0_c4467b6a-f304-11e8-b2b5-704d7b2a42a0.png</t>
  </si>
  <si>
    <t>https://смишкойчай.рф/ivan-chay-granulirovannyy-s-koricey</t>
  </si>
  <si>
    <t>https://смишкойчай.рф/image/import_files/b0/b0a37518-9931-11e7-b25c-704d7b2a42a0_c4467b6b-f304-11e8-b2b5-704d7b2a42a0.png</t>
  </si>
  <si>
    <t>https://смишкойчай.рф/ivan-chay-granulirovannyy-s-listom-smorodiny</t>
  </si>
  <si>
    <t>https://смишкойчай.рф/image/import_files/b0/b0a37514-9931-11e7-b25c-704d7b2a42a0_c4467b6c-f304-11e8-b2b5-704d7b2a42a0.png</t>
  </si>
  <si>
    <t>https://смишкойчай.рф/ivan-chay-granulirovannyy-s-malinoy</t>
  </si>
  <si>
    <t>https://смишкойчай.рф/image/import_files/a8/a814a310-2b58-11e8-b288-704d7b2a42a0_c4467b6d-f304-11e8-b2b5-704d7b2a42a0.png</t>
  </si>
  <si>
    <t>https://смишкойчай.рф/ivan-chay-granulirovannyy-s-malinoy-myatoy-i-limonom</t>
  </si>
  <si>
    <t>https://смишкойчай.рф/image/import_files/7e/7ee9f76d-be72-11e7-b269-704d7b2a42a0_c4467b6e-f304-11e8-b2b5-704d7b2a42a0.png</t>
  </si>
  <si>
    <t>https://смишкойчай.рф/ivan-chay-granulirovannyy-s-oblepihoy</t>
  </si>
  <si>
    <t>https://смишкойчай.рф/image/import_files/45/45bc92d8-24d0-11e7-b23a-704d7b2a42a0_f5c4cb5c-7383-11e8-b29e-704d7b2a42a0.png</t>
  </si>
  <si>
    <t>https://смишкойчай.рф/ivan-chay-granulirovannyy-s-socvetiyami</t>
  </si>
  <si>
    <t>https://смишкойчай.рф/image/import_files/5f/5f802d34-9ea5-11e7-b25e-704d7b2a42a0_c4467b6f-f304-11e8-b2b5-704d7b2a42a0.png</t>
  </si>
  <si>
    <t>https://смишкойчай.рф/ivan-chay-granulirovannyy-s-shipovnikom</t>
  </si>
  <si>
    <t>https://смишкойчай.рф/image/import_files/7e/7ee9f76a-be72-11e7-b269-704d7b2a42a0_c4467b70-f304-11e8-b2b5-704d7b2a42a0.png</t>
  </si>
  <si>
    <t>https://смишкойчай.рф/ivan-chay-granulirovannyy-s-yablokom</t>
  </si>
  <si>
    <t>https://смишкойчай.рф/image/import_files/45/45bc92de-24d0-11e7-b23a-704d7b2a42a0_f5c4cb5f-7383-11e8-b29e-704d7b2a42a0.png</t>
  </si>
  <si>
    <t>https://смишкойчай.рф/ivan-chay-krupnolistovoy-bez-socvetiy</t>
  </si>
  <si>
    <t>https://смишкойчай.рф/image/import_files/05/05b7500b-1c63-11e8-b285-704d7b2a42a0_c4467b71-f304-11e8-b2b5-704d7b2a42a0.png</t>
  </si>
  <si>
    <t>https://смишкойчай.рф/ivan-chay-krupnolistovoy-bez-socvetiy-s-imbirem</t>
  </si>
  <si>
    <t>https://смишкойчай.рф/image/import_files/45/45bc92e0-24d0-11e7-b23a-704d7b2a42a0_f5c4cb60-7383-11e8-b29e-704d7b2a42a0.png</t>
  </si>
  <si>
    <t>https://смишкойчай.рф/ivan-chay-krupnolistovoy-s-socvetiyami</t>
  </si>
  <si>
    <t>https://смишкойчай.рф/image/import_files/05/05b75008-1c63-11e8-b285-704d7b2a42a0_c4467b74-f304-11e8-b2b5-704d7b2a42a0.png</t>
  </si>
  <si>
    <t>https://смишкойчай.рф/ivan-chay-listovoy-bez-socvetiy-c-cvetom-lipy</t>
  </si>
  <si>
    <t>https://смишкойчай.рф/image/import_files/45/45bc92da-24d0-11e7-b23a-704d7b2a42a0_f5c4cb63-7383-11e8-b29e-704d7b2a42a0.png</t>
  </si>
  <si>
    <t>https://смишкойчай.рф/ivan-chay-listovoy-ranniy-toniziruyushchiy</t>
  </si>
  <si>
    <t>https://смишкойчай.рф/image/import_files/1c/1cb5f3e0-b9c3-11e7-b269-704d7b2a42a0_c4467b72-f304-11e8-b2b5-704d7b2a42a0.png</t>
  </si>
  <si>
    <t>https://смишкойчай.рф/ivan-chay-listovoy-bez-socvetiy-s-limonom</t>
  </si>
  <si>
    <t>https://смишкойчай.рф/image/import_files/63/638d642f-9fa6-11e7-b25f-704d7b2a42a0_c4467b73-f304-11e8-b2b5-704d7b2a42a0.png</t>
  </si>
  <si>
    <t>https://смишкойчай.рф/ivan-chay-listovoy-bez-socvetiy-s-myatoy</t>
  </si>
  <si>
    <t>https://смишкойчай.рф/image/import_files/45/45bc92dc-24d0-11e7-b23a-704d7b2a42a0_f5c4cb64-7383-11e8-b29e-704d7b2a42a0.png</t>
  </si>
  <si>
    <t>https://смишкойчай.рф/ivan-chay-listovoy-s-socvetiyami</t>
  </si>
  <si>
    <t>https://смишкойчай.рф/image/import_files/63/638d6431-9fa6-11e7-b25f-704d7b2a42a0_c4467b75-f304-11e8-b2b5-704d7b2a42a0.png</t>
  </si>
  <si>
    <t>https://смишкойчай.рф/ivan-chay-listovoy-bez-socvetiy-s-chabrecom</t>
  </si>
  <si>
    <t>https://смишкойчай.рф/image/import_files/45/45bc92ca-24d0-11e7-b23a-704d7b2a42a0_f5c4cb43-7383-11e8-b29e-704d7b2a42a0.png</t>
  </si>
  <si>
    <t>https://смишкойчай.рф/ivan-chay-granulirovannyy-bez-socvetiy-100-g</t>
  </si>
  <si>
    <t>https://смишкойчай.рф/image/import_files/7a/7af3c7e7-e500-11e8-b2b1-704d7b2a42a0_c4467b5b-f304-11e8-b2b5-704d7b2a42a0.png</t>
  </si>
  <si>
    <t>https://смишкойчай.рф/ivan-chay-granulirovannyy-s-kardamonom-koricey-imbirem-gvozdikoy-badyanom-dushistym-percem-100-g</t>
  </si>
  <si>
    <t>https://смишкойчай.рф/image/import_files/45/45bc92ce-24d0-11e7-b23a-704d7b2a42a0_f5c4cb44-7383-11e8-b29e-704d7b2a42a0.png</t>
  </si>
  <si>
    <t>https://смишкойчай.рф/ivan-chay-granulirovannyy-s-koricey-100-g</t>
  </si>
  <si>
    <t>https://смишкойчай.рф/image/import_files/2d/2d741378-539c-11e7-b256-704d7b2a42a0_f5c4cb47-7383-11e8-b29e-704d7b2a42a0.png</t>
  </si>
  <si>
    <t>https://смишкойчай.рф/ivan-chay-granulirovannyy-s-listyami-smorodiny-100-g</t>
  </si>
  <si>
    <t>https://смишкойчай.рф/image/import_files/45/45bc92cc-24d0-11e7-b23a-704d7b2a42a0_f5c4cb48-7383-11e8-b29e-704d7b2a42a0.png</t>
  </si>
  <si>
    <t>https://смишкойчай.рф/ivan-chay-granulirovannyy-s-malinoy-100-g</t>
  </si>
  <si>
    <t>https://смишкойчай.рф/image/import_files/7a/7af3c7e5-e500-11e8-b2b1-704d7b2a42a0_c4467b5c-f304-11e8-b2b5-704d7b2a42a0.png</t>
  </si>
  <si>
    <t>https://смишкойчай.рф/ivan-chay-granulirovannyy-s-malinoy-myatoy-i-cedroy-limona-100-g</t>
  </si>
  <si>
    <t>https://смишкойчай.рф/image/import_files/a1/a178fe72-bd57-11e7-b269-704d7b2a42a0_c4467b5d-f304-11e8-b2b5-704d7b2a42a0.png</t>
  </si>
  <si>
    <t>https://смишкойчай.рф/ivan-chay-granulirovannyy-s-oblepihoy-100-g</t>
  </si>
  <si>
    <t>https://смишкойчай.рф/image/import_files/1f/1fa49e6c-e638-11e6-8284-b8ee656187b8_f5c4cb4f-7383-11e8-b29e-704d7b2a42a0.png</t>
  </si>
  <si>
    <t>https://смишкойчай.рф/ivan-chay-granulirovannyy-s-socvetiyami-100-g</t>
  </si>
  <si>
    <t>https://смишкойчай.рф/image/import_files/42/42aaaa28-f107-11e8-b2b3-704d7b2a42a0_01610781-0ec4-11e9-b2bb-704d7b2a42a0.png</t>
  </si>
  <si>
    <t>https://смишкойчай.рф/ivan-chay-granulirovannyy-s-chernikoy-smorodinoy-yablokom-melissoy-100-g</t>
  </si>
  <si>
    <t>https://смишкойчай.рф/image/import_files/45/45bc92d4-24d0-11e7-b23a-704d7b2a42a0_f5c4cb4b-7383-11e8-b29e-704d7b2a42a0.png</t>
  </si>
  <si>
    <t>https://смишкойчай.рф/ivan-chay-granulirovannyy-s-shipovnikom-100-g</t>
  </si>
  <si>
    <t>https://смишкойчай.рф/image/import_files/45/45bc92d0-24d0-11e7-b23a-704d7b2a42a0_f5c4cb4c-7383-11e8-b29e-704d7b2a42a0.png</t>
  </si>
  <si>
    <t>https://смишкойчай.рф/ivan-chay-granulirovannyy-s-yablokom-100-g</t>
  </si>
  <si>
    <t>https://смишкойчай.рф/image/import_files/44/44e15215-4888-11e8-b28d-704d7b2a42a0_f5c4cb50-7383-11e8-b29e-704d7b2a42a0.png</t>
  </si>
  <si>
    <t>https://смишкойчай.рф/ivan-chay-krupnolistovoy-bez-socvetiy-50-g</t>
  </si>
  <si>
    <t>https://смишкойчай.рф/image/import_files/da/daaff1ed-faaa-11e7-b280-704d7b2a42a0_c4467b5e-f304-11e8-b2b5-704d7b2a42a0.png</t>
  </si>
  <si>
    <t>https://смишкойчай.рф/ivan-chay-krupnolistovoy-s-imbirem-50-g</t>
  </si>
  <si>
    <t>https://смишкойчай.рф/image/import_files/44/44e15212-4888-11e8-b28d-704d7b2a42a0_f5c4cb53-7383-11e8-b29e-704d7b2a42a0.png</t>
  </si>
  <si>
    <t>https://смишкойчай.рф/ivan-chay-krupnolistovoy-s-socvetiyami-50-g</t>
  </si>
  <si>
    <t>https://смишкойчай.рф/image/import_files/45/45bc92c4-24d0-11e7-b23a-704d7b2a42a0_f5c4cb57-7383-11e8-b29e-704d7b2a42a0.png</t>
  </si>
  <si>
    <t>https://смишкойчай.рф/ivan-chay-listovoy-ranniy-toniziruyushchiy-50-g</t>
  </si>
  <si>
    <t>https://смишкойчай.рф/image/import_files/2d/2d741373-539c-11e7-b256-704d7b2a42a0_c4467b5f-f304-11e8-b2b5-704d7b2a42a0.png</t>
  </si>
  <si>
    <t>https://смишкойчай.рф/ivan-chay-listovoy-s-myatoy-50-g</t>
  </si>
  <si>
    <t>https://смишкойчай.рф/image/import_files/45/45bc92c2-24d0-11e7-b23a-704d7b2a42a0_f5c4cb58-7383-11e8-b29e-704d7b2a42a0.png</t>
  </si>
  <si>
    <t>https://смишкойчай.рф/ivan-chay-listovoy-s-socvetiyami-50-g</t>
  </si>
  <si>
    <t>https://смишкойчай.рф/image/import_files/da/daaff1e5-faaa-11e7-b280-704d7b2a42a0_c4467b60-f304-11e8-b2b5-704d7b2a42a0.png</t>
  </si>
  <si>
    <t>https://смишкойчай.рф/ivan-chay-listovoy-s-cvetom-lipy-50-g</t>
  </si>
  <si>
    <t>https://смишкойчай.рф/image/import_files/e1/e195de1f-a811-11e7-b263-704d7b2a42a0_c4467b61-f304-11e8-b2b5-704d7b2a42a0.png</t>
  </si>
  <si>
    <t>https://смишкойчай.рф/ivan-chay-listovoy-s-cedroy-limona-50-gr</t>
  </si>
  <si>
    <t>https://смишкойчай.рф/image/import_files/2d/2d74136e-539c-11e7-b256-704d7b2a42a0_c4467b62-f304-11e8-b2b5-704d7b2a42a0.png</t>
  </si>
  <si>
    <t>https://смишкойчай.рф/ivan-chay-listovoy-s-chabrecom-50-g</t>
  </si>
  <si>
    <t>https://смишкойчай.рф/image/import_files/45/45bc92d2-24d0-11e7-b23a-704d7b2a42a0_f5c4cb54-7383-11e8-b29e-704d7b2a42a0.png</t>
  </si>
  <si>
    <t>https://смишкойчай.рф/ivan-chay-listovoy-s-chernikoy-50-g</t>
  </si>
  <si>
    <t>Бланк-заказа</t>
  </si>
  <si>
    <t>Со скидкой</t>
  </si>
  <si>
    <t>Скидка 20%</t>
  </si>
  <si>
    <t>Иван-чай гранулированный с шалфеем и чабрецом</t>
  </si>
  <si>
    <t>https://смишкойчай.рф/ivan-chaj-granulirovannyj-s-shalfeem-i-chabrecom</t>
  </si>
  <si>
    <t>https://смишкойчай.рф/image/catalog/product/00000000507.jpg</t>
  </si>
  <si>
    <t>Иван-чай гранулированный с мятой, клюквой и апельсином</t>
  </si>
  <si>
    <t>https://смишкойчай.рф/ivan-chaj-granulirovannyj-s-myatoj-klyukvoj-i-apelsinom-100-g</t>
  </si>
  <si>
    <t>https://смишкойчай.рф/image/catalog/product/00000000451.png</t>
  </si>
  <si>
    <t>https://смишкойчай.рф/ivan-chaj-listovoj-s-chernikoj</t>
  </si>
  <si>
    <t>https://смишкойчай.рф/image/catalog/product/00000000251.jpg</t>
  </si>
  <si>
    <t>Иван-чай листовой с имбирём</t>
  </si>
  <si>
    <t>https://смишкойчай.рф/ivan-chaj-listovoj-s-imbiryom-50-g</t>
  </si>
  <si>
    <t>https://смишкойчай.рф/image/catalog/product/00000000504.png</t>
  </si>
  <si>
    <t>https://смишкойчай.рф/ivan-chaj-granulirovannyj-s-lemongrassom-100-g</t>
  </si>
  <si>
    <t>Иван-чай гранулированный с лемонграссом</t>
  </si>
  <si>
    <t>https://смишкойчай.рф/image/catalog/product/00000000505.png</t>
  </si>
  <si>
    <t>Иван-чай гранулированный с клюквой и лемонграссом</t>
  </si>
  <si>
    <t>https://смишкойчай.рф/ivan-chaj-granulirovannyj-s-klyukvoj-i-lemongrassom-100-g</t>
  </si>
  <si>
    <t>https://смишкойчай.рф/image/catalog/product/00000000506.png</t>
  </si>
  <si>
    <t>Иван-чай гранулированный с имбирём, мятой и апельсином</t>
  </si>
  <si>
    <t>https://смишкойчай.рф/ivan-chaj-granulirovannyj-s-imbiryom-myatoj-i-apelsinom-100-g</t>
  </si>
  <si>
    <t>https://смишкойчай.рф/image/catalog/product/00000000450.png</t>
  </si>
  <si>
    <r>
      <t>Иван-чай крупнолистовой с соцветиями</t>
    </r>
    <r>
      <rPr>
        <sz val="11"/>
        <color indexed="10"/>
        <rFont val="Calibri"/>
        <family val="2"/>
      </rPr>
      <t xml:space="preserve"> (НЕТ В НАЛИЧИИ)</t>
    </r>
  </si>
  <si>
    <r>
      <t>Иван-чай листовой с соцветиями</t>
    </r>
    <r>
      <rPr>
        <sz val="11"/>
        <color indexed="10"/>
        <rFont val="Calibri"/>
        <family val="2"/>
      </rPr>
      <t xml:space="preserve"> (НЕТ В НАЛИЧИИ)</t>
    </r>
  </si>
  <si>
    <r>
      <t>Иван-чай гранулированный с соцветиями</t>
    </r>
    <r>
      <rPr>
        <sz val="11"/>
        <color indexed="10"/>
        <rFont val="Calibri"/>
        <family val="2"/>
      </rPr>
      <t xml:space="preserve"> (НЕТ В НАЛИЧИИ)</t>
    </r>
  </si>
  <si>
    <t>Иван-чай мелкофракционный с лесными ягодами</t>
  </si>
  <si>
    <t>Иван-чай мелкофракционный с саган-дайля</t>
  </si>
  <si>
    <t>Иван-чай мелкофракционный с чагой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</si>
</sst>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166" fontId="34" fillId="33" borderId="13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1" fillId="4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1" fillId="4" borderId="11" xfId="0" applyFont="1" applyFill="1" applyBorder="1" applyAlignment="1">
      <alignment horizontal="right"/>
    </xf>
    <xf numFmtId="0" fontId="21" fillId="4" borderId="12" xfId="0" applyFont="1" applyFill="1" applyBorder="1" applyAlignment="1">
      <alignment horizontal="right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34" fillId="4" borderId="11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0" fontId="34" fillId="4" borderId="13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PageLayoutView="0" workbookViewId="0" topLeftCell="A1">
      <selection activeCell="A1" sqref="A1:J2"/>
    </sheetView>
  </sheetViews>
  <sheetFormatPr defaultColWidth="9.140625" defaultRowHeight="15"/>
  <cols>
    <col min="1" max="1" width="55.421875" style="0" customWidth="1"/>
    <col min="2" max="2" width="9.8515625" style="0" customWidth="1"/>
    <col min="3" max="4" width="14.28125" style="14" customWidth="1"/>
    <col min="5" max="5" width="12.57421875" style="0" customWidth="1"/>
    <col min="6" max="10" width="13.00390625" style="0" customWidth="1"/>
  </cols>
  <sheetData>
    <row r="1" spans="1:10" ht="15" customHeight="1">
      <c r="A1" s="22" t="s">
        <v>124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5" t="s">
        <v>0</v>
      </c>
      <c r="B3" s="5" t="s">
        <v>1</v>
      </c>
      <c r="C3" s="5" t="s">
        <v>44</v>
      </c>
      <c r="D3" s="5" t="s">
        <v>45</v>
      </c>
      <c r="E3" s="5" t="s">
        <v>2</v>
      </c>
      <c r="F3" s="5" t="s">
        <v>3</v>
      </c>
      <c r="G3" s="5" t="s">
        <v>126</v>
      </c>
      <c r="H3" s="5" t="s">
        <v>43</v>
      </c>
      <c r="I3" s="5" t="s">
        <v>12</v>
      </c>
      <c r="J3" s="5" t="s">
        <v>125</v>
      </c>
    </row>
    <row r="4" spans="1:10" ht="15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15">
      <c r="A5" s="2" t="s">
        <v>18</v>
      </c>
      <c r="B5" s="1" t="s">
        <v>5</v>
      </c>
      <c r="C5" s="2" t="s">
        <v>46</v>
      </c>
      <c r="D5" s="2" t="s">
        <v>47</v>
      </c>
      <c r="E5" s="9">
        <v>0</v>
      </c>
      <c r="F5" s="10">
        <v>2320</v>
      </c>
      <c r="G5" s="10">
        <f>F5*0.8</f>
        <v>1856</v>
      </c>
      <c r="H5" s="10">
        <f>F5*0.7</f>
        <v>1624</v>
      </c>
      <c r="I5" s="1">
        <f>E5*F5</f>
        <v>0</v>
      </c>
      <c r="J5" s="1">
        <f>IF($I$63&gt;15000,E5*H5,IF($I$63&gt;8000,E5*G5,I5))</f>
        <v>0</v>
      </c>
    </row>
    <row r="6" spans="1:10" ht="15">
      <c r="A6" s="2" t="s">
        <v>39</v>
      </c>
      <c r="B6" s="1" t="s">
        <v>5</v>
      </c>
      <c r="C6" s="2"/>
      <c r="D6" s="2"/>
      <c r="E6" s="9">
        <v>0</v>
      </c>
      <c r="F6" s="10">
        <v>2320</v>
      </c>
      <c r="G6" s="10">
        <f aca="true" t="shared" si="0" ref="G6:G30">F6*0.8</f>
        <v>1856</v>
      </c>
      <c r="H6" s="10">
        <f aca="true" t="shared" si="1" ref="H6:H30">F6*0.7</f>
        <v>1624</v>
      </c>
      <c r="I6" s="1">
        <f aca="true" t="shared" si="2" ref="I6:I30">E6*F6</f>
        <v>0</v>
      </c>
      <c r="J6" s="1">
        <f>IF($I$63&gt;15000,E6*H6,IF($I$63&gt;8000,E6*G6,I6))</f>
        <v>0</v>
      </c>
    </row>
    <row r="7" spans="1:10" ht="15">
      <c r="A7" s="2" t="s">
        <v>19</v>
      </c>
      <c r="B7" s="1" t="s">
        <v>5</v>
      </c>
      <c r="C7" s="2" t="s">
        <v>48</v>
      </c>
      <c r="D7" s="2" t="s">
        <v>49</v>
      </c>
      <c r="E7" s="9">
        <v>0</v>
      </c>
      <c r="F7" s="10">
        <v>2320</v>
      </c>
      <c r="G7" s="10">
        <f t="shared" si="0"/>
        <v>1856</v>
      </c>
      <c r="H7" s="10">
        <f t="shared" si="1"/>
        <v>1624</v>
      </c>
      <c r="I7" s="1">
        <f t="shared" si="2"/>
        <v>0</v>
      </c>
      <c r="J7" s="1">
        <f>IF($I$63&gt;15000,E7*H7,IF($I$63&gt;8000,E7*G7,I7))</f>
        <v>0</v>
      </c>
    </row>
    <row r="8" spans="1:10" ht="15">
      <c r="A8" s="2" t="s">
        <v>20</v>
      </c>
      <c r="B8" s="1" t="s">
        <v>5</v>
      </c>
      <c r="C8" s="2" t="s">
        <v>50</v>
      </c>
      <c r="D8" s="2" t="s">
        <v>51</v>
      </c>
      <c r="E8" s="9">
        <v>0</v>
      </c>
      <c r="F8" s="10">
        <v>2320</v>
      </c>
      <c r="G8" s="10">
        <f t="shared" si="0"/>
        <v>1856</v>
      </c>
      <c r="H8" s="10">
        <f t="shared" si="1"/>
        <v>1624</v>
      </c>
      <c r="I8" s="1">
        <f t="shared" si="2"/>
        <v>0</v>
      </c>
      <c r="J8" s="1">
        <f>IF($I$63&gt;15000,E8*H8,IF($I$63&gt;8000,E8*G8,I8))</f>
        <v>0</v>
      </c>
    </row>
    <row r="9" spans="1:10" ht="15">
      <c r="A9" s="2" t="s">
        <v>21</v>
      </c>
      <c r="B9" s="1" t="s">
        <v>5</v>
      </c>
      <c r="C9" s="2" t="s">
        <v>52</v>
      </c>
      <c r="D9" s="2" t="s">
        <v>53</v>
      </c>
      <c r="E9" s="9">
        <v>0</v>
      </c>
      <c r="F9" s="10">
        <v>2320</v>
      </c>
      <c r="G9" s="10">
        <f t="shared" si="0"/>
        <v>1856</v>
      </c>
      <c r="H9" s="10">
        <f t="shared" si="1"/>
        <v>1624</v>
      </c>
      <c r="I9" s="1">
        <f t="shared" si="2"/>
        <v>0</v>
      </c>
      <c r="J9" s="1">
        <f>IF($I$63&gt;15000,E9*H9,IF($I$63&gt;8000,E9*G9,I9))</f>
        <v>0</v>
      </c>
    </row>
    <row r="10" spans="1:10" ht="15">
      <c r="A10" s="2" t="s">
        <v>22</v>
      </c>
      <c r="B10" s="1" t="s">
        <v>5</v>
      </c>
      <c r="C10" s="2" t="s">
        <v>54</v>
      </c>
      <c r="D10" s="2" t="s">
        <v>55</v>
      </c>
      <c r="E10" s="9">
        <v>0</v>
      </c>
      <c r="F10" s="10">
        <v>2320</v>
      </c>
      <c r="G10" s="10">
        <f t="shared" si="0"/>
        <v>1856</v>
      </c>
      <c r="H10" s="10">
        <f t="shared" si="1"/>
        <v>1624</v>
      </c>
      <c r="I10" s="1">
        <f t="shared" si="2"/>
        <v>0</v>
      </c>
      <c r="J10" s="1">
        <f>IF($I$63&gt;15000,E10*H10,IF($I$63&gt;8000,E10*G10,I10))</f>
        <v>0</v>
      </c>
    </row>
    <row r="11" spans="1:10" ht="15">
      <c r="A11" s="2" t="s">
        <v>23</v>
      </c>
      <c r="B11" s="1" t="s">
        <v>5</v>
      </c>
      <c r="C11" s="2" t="s">
        <v>56</v>
      </c>
      <c r="D11" s="2" t="s">
        <v>57</v>
      </c>
      <c r="E11" s="9">
        <v>0</v>
      </c>
      <c r="F11" s="10">
        <v>2320</v>
      </c>
      <c r="G11" s="10">
        <f t="shared" si="0"/>
        <v>1856</v>
      </c>
      <c r="H11" s="10">
        <f t="shared" si="1"/>
        <v>1624</v>
      </c>
      <c r="I11" s="1">
        <f t="shared" si="2"/>
        <v>0</v>
      </c>
      <c r="J11" s="1">
        <f>IF($I$63&gt;15000,E11*H11,IF($I$63&gt;8000,E11*G11,I11))</f>
        <v>0</v>
      </c>
    </row>
    <row r="12" spans="1:10" ht="15">
      <c r="A12" s="2" t="s">
        <v>149</v>
      </c>
      <c r="B12" s="1" t="s">
        <v>5</v>
      </c>
      <c r="C12" s="2" t="s">
        <v>58</v>
      </c>
      <c r="D12" s="2" t="s">
        <v>59</v>
      </c>
      <c r="E12" s="9">
        <v>0</v>
      </c>
      <c r="F12" s="10">
        <v>2320</v>
      </c>
      <c r="G12" s="10">
        <f t="shared" si="0"/>
        <v>1856</v>
      </c>
      <c r="H12" s="10">
        <f t="shared" si="1"/>
        <v>1624</v>
      </c>
      <c r="I12" s="1">
        <f t="shared" si="2"/>
        <v>0</v>
      </c>
      <c r="J12" s="1">
        <f>IF($I$63&gt;15000,E12*H12,IF($I$63&gt;8000,E12*G12,I12))</f>
        <v>0</v>
      </c>
    </row>
    <row r="13" spans="1:10" ht="15">
      <c r="A13" s="2" t="s">
        <v>41</v>
      </c>
      <c r="B13" s="1" t="s">
        <v>5</v>
      </c>
      <c r="C13" s="2"/>
      <c r="D13" s="2"/>
      <c r="E13" s="9">
        <v>0</v>
      </c>
      <c r="F13" s="10">
        <v>2320</v>
      </c>
      <c r="G13" s="10">
        <f t="shared" si="0"/>
        <v>1856</v>
      </c>
      <c r="H13" s="10">
        <f t="shared" si="1"/>
        <v>1624</v>
      </c>
      <c r="I13" s="1">
        <f t="shared" si="2"/>
        <v>0</v>
      </c>
      <c r="J13" s="1">
        <f>IF($I$63&gt;15000,E13*H13,IF($I$63&gt;8000,E13*G13,I13))</f>
        <v>0</v>
      </c>
    </row>
    <row r="14" spans="1:10" ht="15">
      <c r="A14" s="2" t="s">
        <v>127</v>
      </c>
      <c r="B14" s="1" t="s">
        <v>5</v>
      </c>
      <c r="C14" t="s">
        <v>129</v>
      </c>
      <c r="D14" t="s">
        <v>128</v>
      </c>
      <c r="E14" s="9">
        <v>0</v>
      </c>
      <c r="F14" s="10">
        <v>2320</v>
      </c>
      <c r="G14" s="10">
        <f t="shared" si="0"/>
        <v>1856</v>
      </c>
      <c r="H14" s="10">
        <f t="shared" si="1"/>
        <v>1624</v>
      </c>
      <c r="I14" s="1">
        <f t="shared" si="2"/>
        <v>0</v>
      </c>
      <c r="J14" s="1">
        <f>IF($I$63&gt;15000,E14*H14,IF($I$63&gt;8000,E14*G14,I14))</f>
        <v>0</v>
      </c>
    </row>
    <row r="15" spans="1:10" ht="15">
      <c r="A15" s="2" t="s">
        <v>24</v>
      </c>
      <c r="B15" s="1" t="s">
        <v>5</v>
      </c>
      <c r="C15" s="2" t="s">
        <v>60</v>
      </c>
      <c r="D15" s="2" t="s">
        <v>61</v>
      </c>
      <c r="E15" s="9">
        <v>0</v>
      </c>
      <c r="F15" s="10">
        <v>2320</v>
      </c>
      <c r="G15" s="10">
        <f t="shared" si="0"/>
        <v>1856</v>
      </c>
      <c r="H15" s="10">
        <f t="shared" si="1"/>
        <v>1624</v>
      </c>
      <c r="I15" s="1">
        <f t="shared" si="2"/>
        <v>0</v>
      </c>
      <c r="J15" s="1">
        <f>IF($I$63&gt;15000,E15*H15,IF($I$63&gt;8000,E15*G15,I15))</f>
        <v>0</v>
      </c>
    </row>
    <row r="16" spans="1:10" ht="15">
      <c r="A16" s="2" t="s">
        <v>25</v>
      </c>
      <c r="B16" s="1" t="s">
        <v>5</v>
      </c>
      <c r="C16" s="2" t="s">
        <v>62</v>
      </c>
      <c r="D16" s="2" t="s">
        <v>63</v>
      </c>
      <c r="E16" s="9">
        <v>0</v>
      </c>
      <c r="F16" s="10">
        <v>2320</v>
      </c>
      <c r="G16" s="10">
        <f t="shared" si="0"/>
        <v>1856</v>
      </c>
      <c r="H16" s="10">
        <f t="shared" si="1"/>
        <v>1624</v>
      </c>
      <c r="I16" s="1">
        <f t="shared" si="2"/>
        <v>0</v>
      </c>
      <c r="J16" s="1">
        <f>IF($I$63&gt;15000,E16*H16,IF($I$63&gt;8000,E16*G16,I16))</f>
        <v>0</v>
      </c>
    </row>
    <row r="17" spans="1:10" ht="15">
      <c r="A17" s="2" t="s">
        <v>26</v>
      </c>
      <c r="B17" s="1" t="s">
        <v>5</v>
      </c>
      <c r="C17" s="2" t="s">
        <v>64</v>
      </c>
      <c r="D17" s="2" t="s">
        <v>65</v>
      </c>
      <c r="E17" s="9">
        <v>0</v>
      </c>
      <c r="F17" s="10">
        <v>2320</v>
      </c>
      <c r="G17" s="10">
        <f t="shared" si="0"/>
        <v>1856</v>
      </c>
      <c r="H17" s="10">
        <f t="shared" si="1"/>
        <v>1624</v>
      </c>
      <c r="I17" s="1">
        <f t="shared" si="2"/>
        <v>0</v>
      </c>
      <c r="J17" s="1">
        <f>IF($I$63&gt;15000,E17*H17,IF($I$63&gt;8000,E17*G17,I17))</f>
        <v>0</v>
      </c>
    </row>
    <row r="18" spans="1:10" ht="15">
      <c r="A18" s="2" t="s">
        <v>31</v>
      </c>
      <c r="B18" s="1" t="s">
        <v>5</v>
      </c>
      <c r="C18" s="2" t="s">
        <v>66</v>
      </c>
      <c r="D18" s="2" t="s">
        <v>67</v>
      </c>
      <c r="E18" s="9">
        <v>0</v>
      </c>
      <c r="F18" s="10">
        <v>2320</v>
      </c>
      <c r="G18" s="10">
        <f t="shared" si="0"/>
        <v>1856</v>
      </c>
      <c r="H18" s="10">
        <f t="shared" si="1"/>
        <v>1624</v>
      </c>
      <c r="I18" s="1">
        <f t="shared" si="2"/>
        <v>0</v>
      </c>
      <c r="J18" s="1">
        <f>IF($I$63&gt;15000,E18*H18,IF($I$63&gt;8000,E18*G18,I18))</f>
        <v>0</v>
      </c>
    </row>
    <row r="19" spans="1:10" ht="15">
      <c r="A19" s="2" t="s">
        <v>147</v>
      </c>
      <c r="B19" s="1" t="s">
        <v>5</v>
      </c>
      <c r="C19" s="2" t="s">
        <v>68</v>
      </c>
      <c r="D19" s="2" t="s">
        <v>69</v>
      </c>
      <c r="E19" s="9">
        <v>0</v>
      </c>
      <c r="F19" s="10">
        <v>2320</v>
      </c>
      <c r="G19" s="10">
        <f t="shared" si="0"/>
        <v>1856</v>
      </c>
      <c r="H19" s="10">
        <f t="shared" si="1"/>
        <v>1624</v>
      </c>
      <c r="I19" s="1">
        <f t="shared" si="2"/>
        <v>0</v>
      </c>
      <c r="J19" s="1">
        <f>IF($I$63&gt;15000,E19*H19,IF($I$63&gt;8000,E19*G19,I19))</f>
        <v>0</v>
      </c>
    </row>
    <row r="20" spans="1:10" ht="15">
      <c r="A20" s="2" t="s">
        <v>34</v>
      </c>
      <c r="B20" s="1" t="s">
        <v>5</v>
      </c>
      <c r="C20" s="2" t="s">
        <v>70</v>
      </c>
      <c r="D20" s="2" t="s">
        <v>71</v>
      </c>
      <c r="E20" s="9">
        <v>0</v>
      </c>
      <c r="F20" s="10">
        <v>2320</v>
      </c>
      <c r="G20" s="10">
        <f t="shared" si="0"/>
        <v>1856</v>
      </c>
      <c r="H20" s="10">
        <f t="shared" si="1"/>
        <v>1624</v>
      </c>
      <c r="I20" s="1">
        <f t="shared" si="2"/>
        <v>0</v>
      </c>
      <c r="J20" s="1">
        <f>IF($I$63&gt;15000,E20*H20,IF($I$63&gt;8000,E20*G20,I20))</f>
        <v>0</v>
      </c>
    </row>
    <row r="21" spans="1:10" ht="15">
      <c r="A21" s="2" t="s">
        <v>42</v>
      </c>
      <c r="B21" s="1" t="s">
        <v>5</v>
      </c>
      <c r="C21" s="2"/>
      <c r="D21" s="2"/>
      <c r="E21" s="9">
        <v>0</v>
      </c>
      <c r="F21" s="10">
        <v>2320</v>
      </c>
      <c r="G21" s="10">
        <f t="shared" si="0"/>
        <v>1856</v>
      </c>
      <c r="H21" s="10">
        <f t="shared" si="1"/>
        <v>1624</v>
      </c>
      <c r="I21" s="1">
        <f t="shared" si="2"/>
        <v>0</v>
      </c>
      <c r="J21" s="1">
        <f>IF($I$63&gt;15000,E21*H21,IF($I$63&gt;8000,E21*G21,I21))</f>
        <v>0</v>
      </c>
    </row>
    <row r="22" spans="1:10" ht="15">
      <c r="A22" s="2" t="s">
        <v>27</v>
      </c>
      <c r="B22" s="1" t="s">
        <v>5</v>
      </c>
      <c r="C22" s="2" t="s">
        <v>72</v>
      </c>
      <c r="D22" s="2" t="s">
        <v>73</v>
      </c>
      <c r="E22" s="9">
        <v>0</v>
      </c>
      <c r="F22" s="10">
        <v>2320</v>
      </c>
      <c r="G22" s="10">
        <f t="shared" si="0"/>
        <v>1856</v>
      </c>
      <c r="H22" s="10">
        <f t="shared" si="1"/>
        <v>1624</v>
      </c>
      <c r="I22" s="1">
        <f t="shared" si="2"/>
        <v>0</v>
      </c>
      <c r="J22" s="1">
        <f>IF($I$63&gt;15000,E22*H22,IF($I$63&gt;8000,E22*G22,I22))</f>
        <v>0</v>
      </c>
    </row>
    <row r="23" spans="1:10" ht="15">
      <c r="A23" s="2" t="s">
        <v>32</v>
      </c>
      <c r="B23" s="1" t="s">
        <v>5</v>
      </c>
      <c r="C23" s="2" t="s">
        <v>74</v>
      </c>
      <c r="D23" s="2" t="s">
        <v>75</v>
      </c>
      <c r="E23" s="9">
        <v>0</v>
      </c>
      <c r="F23" s="10">
        <v>2320</v>
      </c>
      <c r="G23" s="10">
        <f t="shared" si="0"/>
        <v>1856</v>
      </c>
      <c r="H23" s="10">
        <f t="shared" si="1"/>
        <v>1624</v>
      </c>
      <c r="I23" s="1">
        <f t="shared" si="2"/>
        <v>0</v>
      </c>
      <c r="J23" s="1">
        <f>IF($I$63&gt;15000,E23*H23,IF($I$63&gt;8000,E23*G23,I23))</f>
        <v>0</v>
      </c>
    </row>
    <row r="24" spans="1:10" ht="15">
      <c r="A24" s="2" t="s">
        <v>33</v>
      </c>
      <c r="B24" s="1" t="s">
        <v>5</v>
      </c>
      <c r="C24" s="2" t="s">
        <v>76</v>
      </c>
      <c r="D24" s="2" t="s">
        <v>77</v>
      </c>
      <c r="E24" s="9">
        <v>0</v>
      </c>
      <c r="F24" s="10">
        <v>2320</v>
      </c>
      <c r="G24" s="10">
        <f t="shared" si="0"/>
        <v>1856</v>
      </c>
      <c r="H24" s="10">
        <f t="shared" si="1"/>
        <v>1624</v>
      </c>
      <c r="I24" s="1">
        <f t="shared" si="2"/>
        <v>0</v>
      </c>
      <c r="J24" s="1">
        <f>IF($I$63&gt;15000,E24*H24,IF($I$63&gt;8000,E24*G24,I24))</f>
        <v>0</v>
      </c>
    </row>
    <row r="25" spans="1:10" ht="15">
      <c r="A25" s="2" t="s">
        <v>148</v>
      </c>
      <c r="B25" s="1" t="s">
        <v>5</v>
      </c>
      <c r="C25" s="2" t="s">
        <v>78</v>
      </c>
      <c r="D25" s="2" t="s">
        <v>79</v>
      </c>
      <c r="E25" s="9">
        <v>0</v>
      </c>
      <c r="F25" s="10">
        <v>2320</v>
      </c>
      <c r="G25" s="10">
        <f t="shared" si="0"/>
        <v>1856</v>
      </c>
      <c r="H25" s="10">
        <f t="shared" si="1"/>
        <v>1624</v>
      </c>
      <c r="I25" s="1">
        <f t="shared" si="2"/>
        <v>0</v>
      </c>
      <c r="J25" s="1">
        <f>IF($I$63&gt;15000,E25*H25,IF($I$63&gt;8000,E25*G25,I25))</f>
        <v>0</v>
      </c>
    </row>
    <row r="26" spans="1:10" ht="15">
      <c r="A26" s="2" t="s">
        <v>35</v>
      </c>
      <c r="B26" s="1" t="s">
        <v>5</v>
      </c>
      <c r="C26" s="2" t="s">
        <v>80</v>
      </c>
      <c r="D26" s="2" t="s">
        <v>81</v>
      </c>
      <c r="E26" s="9">
        <v>0</v>
      </c>
      <c r="F26" s="10">
        <v>2320</v>
      </c>
      <c r="G26" s="10">
        <f t="shared" si="0"/>
        <v>1856</v>
      </c>
      <c r="H26" s="10">
        <f t="shared" si="1"/>
        <v>1624</v>
      </c>
      <c r="I26" s="1">
        <f t="shared" si="2"/>
        <v>0</v>
      </c>
      <c r="J26" s="1">
        <f>IF($I$63&gt;15000,E26*H26,IF($I$63&gt;8000,E26*G26,I26))</f>
        <v>0</v>
      </c>
    </row>
    <row r="27" spans="1:10" ht="15">
      <c r="A27" s="2" t="s">
        <v>28</v>
      </c>
      <c r="B27" s="1" t="s">
        <v>5</v>
      </c>
      <c r="C27" t="s">
        <v>134</v>
      </c>
      <c r="D27" t="s">
        <v>133</v>
      </c>
      <c r="E27" s="9">
        <v>0</v>
      </c>
      <c r="F27" s="10">
        <v>2320</v>
      </c>
      <c r="G27" s="10">
        <f t="shared" si="0"/>
        <v>1856</v>
      </c>
      <c r="H27" s="10">
        <f t="shared" si="1"/>
        <v>1624</v>
      </c>
      <c r="I27" s="1">
        <f t="shared" si="2"/>
        <v>0</v>
      </c>
      <c r="J27" s="1">
        <f>IF($I$63&gt;15000,E27*H27,IF($I$63&gt;8000,E27*G27,I27))</f>
        <v>0</v>
      </c>
    </row>
    <row r="28" spans="1:10" ht="15">
      <c r="A28" s="2" t="s">
        <v>29</v>
      </c>
      <c r="B28" s="1" t="s">
        <v>5</v>
      </c>
      <c r="C28" s="2"/>
      <c r="D28" s="2"/>
      <c r="E28" s="9">
        <v>0</v>
      </c>
      <c r="F28" s="10">
        <v>2320</v>
      </c>
      <c r="G28" s="10">
        <f t="shared" si="0"/>
        <v>1856</v>
      </c>
      <c r="H28" s="10">
        <f t="shared" si="1"/>
        <v>1624</v>
      </c>
      <c r="I28" s="1">
        <f t="shared" si="2"/>
        <v>0</v>
      </c>
      <c r="J28" s="1">
        <f>IF($I$63&gt;15000,E28*H28,IF($I$63&gt;8000,E28*G28,I28))</f>
        <v>0</v>
      </c>
    </row>
    <row r="29" spans="1:10" ht="15">
      <c r="A29" s="2" t="s">
        <v>30</v>
      </c>
      <c r="B29" s="1" t="s">
        <v>5</v>
      </c>
      <c r="C29" s="2"/>
      <c r="D29" s="2"/>
      <c r="E29" s="9">
        <v>0</v>
      </c>
      <c r="F29" s="10">
        <v>2320</v>
      </c>
      <c r="G29" s="10">
        <f t="shared" si="0"/>
        <v>1856</v>
      </c>
      <c r="H29" s="10">
        <f t="shared" si="1"/>
        <v>1624</v>
      </c>
      <c r="I29" s="1">
        <f t="shared" si="2"/>
        <v>0</v>
      </c>
      <c r="J29" s="1">
        <f>IF($I$63&gt;15000,E29*H29,IF($I$63&gt;8000,E29*G29,I29))</f>
        <v>0</v>
      </c>
    </row>
    <row r="30" spans="1:10" ht="15">
      <c r="A30" s="2" t="s">
        <v>36</v>
      </c>
      <c r="B30" s="1" t="s">
        <v>5</v>
      </c>
      <c r="C30" s="2"/>
      <c r="D30" s="2"/>
      <c r="E30" s="9">
        <v>0</v>
      </c>
      <c r="F30" s="10">
        <v>2320</v>
      </c>
      <c r="G30" s="10">
        <f t="shared" si="0"/>
        <v>1856</v>
      </c>
      <c r="H30" s="10">
        <f t="shared" si="1"/>
        <v>1624</v>
      </c>
      <c r="I30" s="1">
        <f t="shared" si="2"/>
        <v>0</v>
      </c>
      <c r="J30" s="1">
        <f>IF($I$63&gt;15000,E30*H30,IF($I$63&gt;8000,E30*G30,I30))</f>
        <v>0</v>
      </c>
    </row>
    <row r="31" spans="1:10" ht="17.25">
      <c r="A31" s="4" t="s">
        <v>6</v>
      </c>
      <c r="B31" s="3"/>
      <c r="C31" s="11"/>
      <c r="D31" s="11"/>
      <c r="E31" s="3">
        <f>SUM(E5:E30)</f>
        <v>0</v>
      </c>
      <c r="F31" s="3"/>
      <c r="G31" s="3"/>
      <c r="H31" s="3"/>
      <c r="I31" s="3">
        <f>SUM(I5:I30)</f>
        <v>0</v>
      </c>
      <c r="J31" s="3">
        <f>SUM(J5:J30)</f>
        <v>0</v>
      </c>
    </row>
    <row r="32" spans="1:10" ht="15">
      <c r="A32" s="23" t="s">
        <v>16</v>
      </c>
      <c r="B32" s="24"/>
      <c r="C32" s="24"/>
      <c r="D32" s="24"/>
      <c r="E32" s="24"/>
      <c r="F32" s="24"/>
      <c r="G32" s="24"/>
      <c r="H32" s="24"/>
      <c r="I32" s="24"/>
      <c r="J32" s="25"/>
    </row>
    <row r="33" spans="1:10" ht="15">
      <c r="A33" s="2" t="s">
        <v>18</v>
      </c>
      <c r="B33" s="1" t="s">
        <v>7</v>
      </c>
      <c r="C33" s="2" t="s">
        <v>82</v>
      </c>
      <c r="D33" s="2" t="s">
        <v>83</v>
      </c>
      <c r="E33" s="9">
        <v>0</v>
      </c>
      <c r="F33" s="10">
        <v>279</v>
      </c>
      <c r="G33" s="10">
        <f>F33*0.8</f>
        <v>223.20000000000002</v>
      </c>
      <c r="H33" s="10">
        <f>F33*0.7</f>
        <v>195.29999999999998</v>
      </c>
      <c r="I33" s="1">
        <f>E33*F33</f>
        <v>0</v>
      </c>
      <c r="J33" s="1">
        <f>IF($I$63&gt;15000,E33*H33,IF($I$63&gt;8000,E33*G33,I33))</f>
        <v>0</v>
      </c>
    </row>
    <row r="34" spans="1:10" ht="15">
      <c r="A34" s="2" t="s">
        <v>144</v>
      </c>
      <c r="B34" s="1" t="s">
        <v>7</v>
      </c>
      <c r="C34" t="s">
        <v>146</v>
      </c>
      <c r="D34" t="s">
        <v>145</v>
      </c>
      <c r="E34" s="9">
        <v>0</v>
      </c>
      <c r="F34" s="10">
        <v>279</v>
      </c>
      <c r="G34" s="10">
        <f>F34*0.8</f>
        <v>223.20000000000002</v>
      </c>
      <c r="H34" s="10">
        <f>F34*0.7</f>
        <v>195.29999999999998</v>
      </c>
      <c r="I34" s="1">
        <f>E34*F34</f>
        <v>0</v>
      </c>
      <c r="J34" s="1">
        <f>IF($I$63&gt;15000,E34*H34,IF($I$63&gt;8000,E34*G34,I34))</f>
        <v>0</v>
      </c>
    </row>
    <row r="35" spans="1:10" ht="15">
      <c r="A35" s="2" t="s">
        <v>39</v>
      </c>
      <c r="B35" s="1" t="s">
        <v>7</v>
      </c>
      <c r="C35" s="2" t="s">
        <v>84</v>
      </c>
      <c r="D35" s="2" t="s">
        <v>85</v>
      </c>
      <c r="E35" s="9">
        <v>0</v>
      </c>
      <c r="F35" s="10">
        <v>279</v>
      </c>
      <c r="G35" s="10">
        <f aca="true" t="shared" si="3" ref="G35:G61">F35*0.8</f>
        <v>223.20000000000002</v>
      </c>
      <c r="H35" s="10">
        <f aca="true" t="shared" si="4" ref="H35:H61">F35*0.7</f>
        <v>195.29999999999998</v>
      </c>
      <c r="I35" s="1">
        <f aca="true" t="shared" si="5" ref="I35:I61">E35*F35</f>
        <v>0</v>
      </c>
      <c r="J35" s="1">
        <f>IF($I$63&gt;15000,E35*H35,IF($I$63&gt;8000,E35*G35,I35))</f>
        <v>0</v>
      </c>
    </row>
    <row r="36" spans="1:10" ht="15">
      <c r="A36" s="2" t="s">
        <v>141</v>
      </c>
      <c r="B36" s="1" t="s">
        <v>7</v>
      </c>
      <c r="C36" t="s">
        <v>143</v>
      </c>
      <c r="D36" t="s">
        <v>142</v>
      </c>
      <c r="E36" s="9">
        <v>0</v>
      </c>
      <c r="F36" s="10">
        <v>279</v>
      </c>
      <c r="G36" s="10">
        <f>F36*0.8</f>
        <v>223.20000000000002</v>
      </c>
      <c r="H36" s="10">
        <f>F36*0.7</f>
        <v>195.29999999999998</v>
      </c>
      <c r="I36" s="1">
        <f>E36*F36</f>
        <v>0</v>
      </c>
      <c r="J36" s="1">
        <f>IF($I$63&gt;15000,E36*H36,IF($I$63&gt;8000,E36*G36,I36))</f>
        <v>0</v>
      </c>
    </row>
    <row r="37" spans="1:10" ht="15">
      <c r="A37" s="2" t="s">
        <v>19</v>
      </c>
      <c r="B37" s="1" t="s">
        <v>7</v>
      </c>
      <c r="C37" s="2" t="s">
        <v>86</v>
      </c>
      <c r="D37" s="2" t="s">
        <v>87</v>
      </c>
      <c r="E37" s="9">
        <v>0</v>
      </c>
      <c r="F37" s="10">
        <v>279</v>
      </c>
      <c r="G37" s="10">
        <f t="shared" si="3"/>
        <v>223.20000000000002</v>
      </c>
      <c r="H37" s="10">
        <f t="shared" si="4"/>
        <v>195.29999999999998</v>
      </c>
      <c r="I37" s="1">
        <f t="shared" si="5"/>
        <v>0</v>
      </c>
      <c r="J37" s="1">
        <f>IF($I$63&gt;15000,E37*H37,IF($I$63&gt;8000,E37*G37,I37))</f>
        <v>0</v>
      </c>
    </row>
    <row r="38" spans="1:10" ht="15">
      <c r="A38" s="2" t="s">
        <v>139</v>
      </c>
      <c r="B38" s="1" t="s">
        <v>7</v>
      </c>
      <c r="C38" t="s">
        <v>140</v>
      </c>
      <c r="D38" t="s">
        <v>138</v>
      </c>
      <c r="E38" s="9">
        <v>0</v>
      </c>
      <c r="F38" s="10">
        <v>279</v>
      </c>
      <c r="G38" s="10">
        <f t="shared" si="3"/>
        <v>223.20000000000002</v>
      </c>
      <c r="H38" s="10">
        <f t="shared" si="4"/>
        <v>195.29999999999998</v>
      </c>
      <c r="I38" s="1">
        <f t="shared" si="5"/>
        <v>0</v>
      </c>
      <c r="J38" s="1">
        <f>IF($I$63&gt;15000,E38*H38,IF($I$63&gt;8000,E38*G38,I38))</f>
        <v>0</v>
      </c>
    </row>
    <row r="39" spans="1:10" ht="15">
      <c r="A39" s="2" t="s">
        <v>20</v>
      </c>
      <c r="B39" s="1" t="s">
        <v>7</v>
      </c>
      <c r="C39" s="2" t="s">
        <v>88</v>
      </c>
      <c r="D39" s="2" t="s">
        <v>89</v>
      </c>
      <c r="E39" s="9">
        <v>0</v>
      </c>
      <c r="F39" s="10">
        <v>279</v>
      </c>
      <c r="G39" s="10">
        <f t="shared" si="3"/>
        <v>223.20000000000002</v>
      </c>
      <c r="H39" s="10">
        <f t="shared" si="4"/>
        <v>195.29999999999998</v>
      </c>
      <c r="I39" s="1">
        <f t="shared" si="5"/>
        <v>0</v>
      </c>
      <c r="J39" s="1">
        <f>IF($I$63&gt;15000,E39*H39,IF($I$63&gt;8000,E39*G39,I39))</f>
        <v>0</v>
      </c>
    </row>
    <row r="40" spans="1:10" ht="15">
      <c r="A40" s="2" t="s">
        <v>21</v>
      </c>
      <c r="B40" s="1" t="s">
        <v>7</v>
      </c>
      <c r="C40" s="2" t="s">
        <v>90</v>
      </c>
      <c r="D40" s="2" t="s">
        <v>91</v>
      </c>
      <c r="E40" s="9">
        <v>0</v>
      </c>
      <c r="F40" s="10">
        <v>279</v>
      </c>
      <c r="G40" s="10">
        <f t="shared" si="3"/>
        <v>223.20000000000002</v>
      </c>
      <c r="H40" s="10">
        <f t="shared" si="4"/>
        <v>195.29999999999998</v>
      </c>
      <c r="I40" s="1">
        <f t="shared" si="5"/>
        <v>0</v>
      </c>
      <c r="J40" s="1">
        <f>IF($I$63&gt;15000,E40*H40,IF($I$63&gt;8000,E40*G40,I40))</f>
        <v>0</v>
      </c>
    </row>
    <row r="41" spans="1:10" ht="15">
      <c r="A41" s="2" t="s">
        <v>40</v>
      </c>
      <c r="B41" s="1" t="s">
        <v>7</v>
      </c>
      <c r="C41" s="2" t="s">
        <v>92</v>
      </c>
      <c r="D41" s="2" t="s">
        <v>93</v>
      </c>
      <c r="E41" s="9">
        <v>0</v>
      </c>
      <c r="F41" s="10">
        <v>279</v>
      </c>
      <c r="G41" s="10">
        <f t="shared" si="3"/>
        <v>223.20000000000002</v>
      </c>
      <c r="H41" s="10">
        <f t="shared" si="4"/>
        <v>195.29999999999998</v>
      </c>
      <c r="I41" s="1">
        <f t="shared" si="5"/>
        <v>0</v>
      </c>
      <c r="J41" s="1">
        <f>IF($I$63&gt;15000,E41*H41,IF($I$63&gt;8000,E41*G41,I41))</f>
        <v>0</v>
      </c>
    </row>
    <row r="42" spans="1:10" ht="15">
      <c r="A42" s="2" t="s">
        <v>130</v>
      </c>
      <c r="B42" s="1" t="s">
        <v>7</v>
      </c>
      <c r="C42" t="s">
        <v>132</v>
      </c>
      <c r="D42" t="s">
        <v>131</v>
      </c>
      <c r="E42" s="9">
        <v>0</v>
      </c>
      <c r="F42" s="10">
        <v>279</v>
      </c>
      <c r="G42" s="10">
        <f t="shared" si="3"/>
        <v>223.20000000000002</v>
      </c>
      <c r="H42" s="10">
        <f t="shared" si="4"/>
        <v>195.29999999999998</v>
      </c>
      <c r="I42" s="1">
        <f t="shared" si="5"/>
        <v>0</v>
      </c>
      <c r="J42" s="1">
        <f>IF($I$63&gt;15000,E42*H42,IF($I$63&gt;8000,E42*G42,I42))</f>
        <v>0</v>
      </c>
    </row>
    <row r="43" spans="1:10" ht="15">
      <c r="A43" s="2" t="s">
        <v>23</v>
      </c>
      <c r="B43" s="1" t="s">
        <v>7</v>
      </c>
      <c r="C43" s="2" t="s">
        <v>94</v>
      </c>
      <c r="D43" s="2" t="s">
        <v>95</v>
      </c>
      <c r="E43" s="9">
        <v>0</v>
      </c>
      <c r="F43" s="10">
        <v>279</v>
      </c>
      <c r="G43" s="10">
        <f t="shared" si="3"/>
        <v>223.20000000000002</v>
      </c>
      <c r="H43" s="10">
        <f t="shared" si="4"/>
        <v>195.29999999999998</v>
      </c>
      <c r="I43" s="1">
        <f t="shared" si="5"/>
        <v>0</v>
      </c>
      <c r="J43" s="1">
        <f>IF($I$63&gt;15000,E43*H43,IF($I$63&gt;8000,E43*G43,I43))</f>
        <v>0</v>
      </c>
    </row>
    <row r="44" spans="1:10" ht="15">
      <c r="A44" s="2" t="s">
        <v>149</v>
      </c>
      <c r="B44" s="1" t="s">
        <v>7</v>
      </c>
      <c r="C44" s="2" t="s">
        <v>96</v>
      </c>
      <c r="D44" s="2" t="s">
        <v>97</v>
      </c>
      <c r="E44" s="9">
        <v>0</v>
      </c>
      <c r="F44" s="10">
        <v>279</v>
      </c>
      <c r="G44" s="10">
        <f t="shared" si="3"/>
        <v>223.20000000000002</v>
      </c>
      <c r="H44" s="10">
        <f t="shared" si="4"/>
        <v>195.29999999999998</v>
      </c>
      <c r="I44" s="1">
        <f t="shared" si="5"/>
        <v>0</v>
      </c>
      <c r="J44" s="1">
        <f>IF($I$63&gt;15000,E44*H44,IF($I$63&gt;8000,E44*G44,I44))</f>
        <v>0</v>
      </c>
    </row>
    <row r="45" spans="1:10" ht="15">
      <c r="A45" s="2" t="s">
        <v>41</v>
      </c>
      <c r="B45" s="1" t="s">
        <v>7</v>
      </c>
      <c r="C45" s="2" t="s">
        <v>98</v>
      </c>
      <c r="D45" s="2" t="s">
        <v>99</v>
      </c>
      <c r="E45" s="9">
        <v>0</v>
      </c>
      <c r="F45" s="10">
        <v>279</v>
      </c>
      <c r="G45" s="10">
        <f t="shared" si="3"/>
        <v>223.20000000000002</v>
      </c>
      <c r="H45" s="10">
        <f t="shared" si="4"/>
        <v>195.29999999999998</v>
      </c>
      <c r="I45" s="1">
        <f t="shared" si="5"/>
        <v>0</v>
      </c>
      <c r="J45" s="1">
        <f>IF($I$63&gt;15000,E45*H45,IF($I$63&gt;8000,E45*G45,I45))</f>
        <v>0</v>
      </c>
    </row>
    <row r="46" spans="1:10" ht="15">
      <c r="A46" s="2" t="s">
        <v>24</v>
      </c>
      <c r="B46" s="1" t="s">
        <v>7</v>
      </c>
      <c r="C46" s="2" t="s">
        <v>100</v>
      </c>
      <c r="D46" s="2" t="s">
        <v>101</v>
      </c>
      <c r="E46" s="9">
        <v>0</v>
      </c>
      <c r="F46" s="10">
        <v>279</v>
      </c>
      <c r="G46" s="10">
        <f t="shared" si="3"/>
        <v>223.20000000000002</v>
      </c>
      <c r="H46" s="10">
        <f t="shared" si="4"/>
        <v>195.29999999999998</v>
      </c>
      <c r="I46" s="1">
        <f t="shared" si="5"/>
        <v>0</v>
      </c>
      <c r="J46" s="1">
        <f>IF($I$63&gt;15000,E46*H46,IF($I$63&gt;8000,E46*G46,I46))</f>
        <v>0</v>
      </c>
    </row>
    <row r="47" spans="1:10" ht="15">
      <c r="A47" s="2" t="s">
        <v>25</v>
      </c>
      <c r="B47" s="1" t="s">
        <v>7</v>
      </c>
      <c r="C47" s="2" t="s">
        <v>102</v>
      </c>
      <c r="D47" s="2" t="s">
        <v>103</v>
      </c>
      <c r="E47" s="9">
        <v>0</v>
      </c>
      <c r="F47" s="10">
        <v>279</v>
      </c>
      <c r="G47" s="10">
        <f t="shared" si="3"/>
        <v>223.20000000000002</v>
      </c>
      <c r="H47" s="10">
        <f t="shared" si="4"/>
        <v>195.29999999999998</v>
      </c>
      <c r="I47" s="1">
        <f t="shared" si="5"/>
        <v>0</v>
      </c>
      <c r="J47" s="1">
        <f>IF($I$63&gt;15000,E47*H47,IF($I$63&gt;8000,E47*G47,I47))</f>
        <v>0</v>
      </c>
    </row>
    <row r="48" spans="1:10" ht="15">
      <c r="A48" s="2" t="s">
        <v>26</v>
      </c>
      <c r="B48" s="1" t="s">
        <v>8</v>
      </c>
      <c r="C48" s="2" t="s">
        <v>104</v>
      </c>
      <c r="D48" s="2" t="s">
        <v>105</v>
      </c>
      <c r="E48" s="9">
        <v>0</v>
      </c>
      <c r="F48" s="10">
        <v>159</v>
      </c>
      <c r="G48" s="10">
        <f t="shared" si="3"/>
        <v>127.2</v>
      </c>
      <c r="H48" s="10">
        <f t="shared" si="4"/>
        <v>111.3</v>
      </c>
      <c r="I48" s="1">
        <f t="shared" si="5"/>
        <v>0</v>
      </c>
      <c r="J48" s="1">
        <f>IF($I$63&gt;15000,E48*H48,IF($I$63&gt;8000,E48*G48,I48))</f>
        <v>0</v>
      </c>
    </row>
    <row r="49" spans="1:10" ht="15">
      <c r="A49" s="2" t="s">
        <v>31</v>
      </c>
      <c r="B49" s="1" t="s">
        <v>8</v>
      </c>
      <c r="C49" s="2" t="s">
        <v>106</v>
      </c>
      <c r="D49" s="2" t="s">
        <v>107</v>
      </c>
      <c r="E49" s="9">
        <v>0</v>
      </c>
      <c r="F49" s="10">
        <v>159</v>
      </c>
      <c r="G49" s="10">
        <f t="shared" si="3"/>
        <v>127.2</v>
      </c>
      <c r="H49" s="10">
        <f t="shared" si="4"/>
        <v>111.3</v>
      </c>
      <c r="I49" s="1">
        <f t="shared" si="5"/>
        <v>0</v>
      </c>
      <c r="J49" s="1">
        <f>IF($I$63&gt;15000,E49*H49,IF($I$63&gt;8000,E49*G49,I49))</f>
        <v>0</v>
      </c>
    </row>
    <row r="50" spans="1:10" ht="15">
      <c r="A50" s="2" t="s">
        <v>147</v>
      </c>
      <c r="B50" s="1" t="s">
        <v>8</v>
      </c>
      <c r="C50" s="2" t="s">
        <v>108</v>
      </c>
      <c r="D50" s="2" t="s">
        <v>109</v>
      </c>
      <c r="E50" s="9">
        <v>0</v>
      </c>
      <c r="F50" s="10">
        <v>159</v>
      </c>
      <c r="G50" s="10">
        <f t="shared" si="3"/>
        <v>127.2</v>
      </c>
      <c r="H50" s="10">
        <f t="shared" si="4"/>
        <v>111.3</v>
      </c>
      <c r="I50" s="1">
        <f t="shared" si="5"/>
        <v>0</v>
      </c>
      <c r="J50" s="1">
        <f>IF($I$63&gt;15000,E50*H50,IF($I$63&gt;8000,E50*G50,I50))</f>
        <v>0</v>
      </c>
    </row>
    <row r="51" spans="1:10" ht="15">
      <c r="A51" s="2" t="s">
        <v>27</v>
      </c>
      <c r="B51" s="1" t="s">
        <v>8</v>
      </c>
      <c r="C51" s="2" t="s">
        <v>110</v>
      </c>
      <c r="D51" s="2" t="s">
        <v>111</v>
      </c>
      <c r="E51" s="9">
        <v>0</v>
      </c>
      <c r="F51" s="10">
        <v>159</v>
      </c>
      <c r="G51" s="10">
        <f t="shared" si="3"/>
        <v>127.2</v>
      </c>
      <c r="H51" s="10">
        <f t="shared" si="4"/>
        <v>111.3</v>
      </c>
      <c r="I51" s="1">
        <f t="shared" si="5"/>
        <v>0</v>
      </c>
      <c r="J51" s="1">
        <f>IF($I$63&gt;15000,E51*H51,IF($I$63&gt;8000,E51*G51,I51))</f>
        <v>0</v>
      </c>
    </row>
    <row r="52" spans="1:10" ht="15">
      <c r="A52" s="2" t="s">
        <v>135</v>
      </c>
      <c r="B52" s="1" t="s">
        <v>8</v>
      </c>
      <c r="C52" t="s">
        <v>137</v>
      </c>
      <c r="D52" t="s">
        <v>136</v>
      </c>
      <c r="E52" s="9">
        <v>0</v>
      </c>
      <c r="F52" s="10">
        <v>159</v>
      </c>
      <c r="G52" s="10">
        <f t="shared" si="3"/>
        <v>127.2</v>
      </c>
      <c r="H52" s="10">
        <f t="shared" si="4"/>
        <v>111.3</v>
      </c>
      <c r="I52" s="1">
        <f t="shared" si="5"/>
        <v>0</v>
      </c>
      <c r="J52" s="1">
        <f>IF($I$63&gt;15000,E52*H52,IF($I$63&gt;8000,E52*G52,I52))</f>
        <v>0</v>
      </c>
    </row>
    <row r="53" spans="1:10" ht="15">
      <c r="A53" s="2" t="s">
        <v>33</v>
      </c>
      <c r="B53" s="1" t="s">
        <v>8</v>
      </c>
      <c r="C53" s="2" t="s">
        <v>112</v>
      </c>
      <c r="D53" s="2" t="s">
        <v>113</v>
      </c>
      <c r="E53" s="9">
        <v>0</v>
      </c>
      <c r="F53" s="10">
        <v>159</v>
      </c>
      <c r="G53" s="10">
        <f t="shared" si="3"/>
        <v>127.2</v>
      </c>
      <c r="H53" s="10">
        <f t="shared" si="4"/>
        <v>111.3</v>
      </c>
      <c r="I53" s="1">
        <f t="shared" si="5"/>
        <v>0</v>
      </c>
      <c r="J53" s="1">
        <f>IF($I$63&gt;15000,E53*H53,IF($I$63&gt;8000,E53*G53,I53))</f>
        <v>0</v>
      </c>
    </row>
    <row r="54" spans="1:10" ht="15">
      <c r="A54" s="2" t="s">
        <v>148</v>
      </c>
      <c r="B54" s="1" t="s">
        <v>8</v>
      </c>
      <c r="C54" s="2" t="s">
        <v>114</v>
      </c>
      <c r="D54" s="2" t="s">
        <v>115</v>
      </c>
      <c r="E54" s="9">
        <v>0</v>
      </c>
      <c r="F54" s="10">
        <v>159</v>
      </c>
      <c r="G54" s="10">
        <f t="shared" si="3"/>
        <v>127.2</v>
      </c>
      <c r="H54" s="10">
        <f t="shared" si="4"/>
        <v>111.3</v>
      </c>
      <c r="I54" s="1">
        <f t="shared" si="5"/>
        <v>0</v>
      </c>
      <c r="J54" s="1">
        <f>IF($I$63&gt;15000,E54*H54,IF($I$63&gt;8000,E54*G54,I54))</f>
        <v>0</v>
      </c>
    </row>
    <row r="55" spans="1:10" ht="15">
      <c r="A55" s="2" t="s">
        <v>38</v>
      </c>
      <c r="B55" s="1" t="s">
        <v>8</v>
      </c>
      <c r="C55" s="2" t="s">
        <v>116</v>
      </c>
      <c r="D55" s="2" t="s">
        <v>117</v>
      </c>
      <c r="E55" s="9">
        <v>0</v>
      </c>
      <c r="F55" s="10">
        <v>159</v>
      </c>
      <c r="G55" s="10">
        <f t="shared" si="3"/>
        <v>127.2</v>
      </c>
      <c r="H55" s="10">
        <f t="shared" si="4"/>
        <v>111.3</v>
      </c>
      <c r="I55" s="1">
        <f t="shared" si="5"/>
        <v>0</v>
      </c>
      <c r="J55" s="1">
        <f>IF($I$63&gt;15000,E55*H55,IF($I$63&gt;8000,E55*G55,I55))</f>
        <v>0</v>
      </c>
    </row>
    <row r="56" spans="1:10" ht="15">
      <c r="A56" s="2" t="s">
        <v>37</v>
      </c>
      <c r="B56" s="1" t="s">
        <v>8</v>
      </c>
      <c r="C56" s="2" t="s">
        <v>118</v>
      </c>
      <c r="D56" s="2" t="s">
        <v>119</v>
      </c>
      <c r="E56" s="9">
        <v>0</v>
      </c>
      <c r="F56" s="10">
        <v>159</v>
      </c>
      <c r="G56" s="10">
        <f t="shared" si="3"/>
        <v>127.2</v>
      </c>
      <c r="H56" s="10">
        <f t="shared" si="4"/>
        <v>111.3</v>
      </c>
      <c r="I56" s="1">
        <f t="shared" si="5"/>
        <v>0</v>
      </c>
      <c r="J56" s="1">
        <f>IF($I$63&gt;15000,E56*H56,IF($I$63&gt;8000,E56*G56,I56))</f>
        <v>0</v>
      </c>
    </row>
    <row r="57" spans="1:10" ht="15">
      <c r="A57" s="2" t="s">
        <v>35</v>
      </c>
      <c r="B57" s="1" t="s">
        <v>8</v>
      </c>
      <c r="C57" s="2" t="s">
        <v>120</v>
      </c>
      <c r="D57" s="2" t="s">
        <v>121</v>
      </c>
      <c r="E57" s="9">
        <v>0</v>
      </c>
      <c r="F57" s="10">
        <v>159</v>
      </c>
      <c r="G57" s="10">
        <f t="shared" si="3"/>
        <v>127.2</v>
      </c>
      <c r="H57" s="10">
        <f t="shared" si="4"/>
        <v>111.3</v>
      </c>
      <c r="I57" s="1">
        <f t="shared" si="5"/>
        <v>0</v>
      </c>
      <c r="J57" s="1">
        <f>IF($I$63&gt;15000,E57*H57,IF($I$63&gt;8000,E57*G57,I57))</f>
        <v>0</v>
      </c>
    </row>
    <row r="58" spans="1:10" ht="15">
      <c r="A58" s="2" t="s">
        <v>28</v>
      </c>
      <c r="B58" s="1" t="s">
        <v>8</v>
      </c>
      <c r="C58" s="2" t="s">
        <v>122</v>
      </c>
      <c r="D58" s="2" t="s">
        <v>123</v>
      </c>
      <c r="E58" s="9">
        <v>0</v>
      </c>
      <c r="F58" s="10">
        <v>159</v>
      </c>
      <c r="G58" s="10">
        <f t="shared" si="3"/>
        <v>127.2</v>
      </c>
      <c r="H58" s="10">
        <f t="shared" si="4"/>
        <v>111.3</v>
      </c>
      <c r="I58" s="1">
        <f t="shared" si="5"/>
        <v>0</v>
      </c>
      <c r="J58" s="1">
        <f>IF($I$63&gt;15000,E58*H58,IF($I$63&gt;8000,E58*G58,I58))</f>
        <v>0</v>
      </c>
    </row>
    <row r="59" spans="1:10" ht="15">
      <c r="A59" s="2" t="s">
        <v>150</v>
      </c>
      <c r="B59" s="1" t="s">
        <v>7</v>
      </c>
      <c r="C59" s="2"/>
      <c r="D59" s="2"/>
      <c r="E59" s="9">
        <v>0</v>
      </c>
      <c r="F59" s="10">
        <v>279</v>
      </c>
      <c r="G59" s="10">
        <f t="shared" si="3"/>
        <v>223.20000000000002</v>
      </c>
      <c r="H59" s="10">
        <f t="shared" si="4"/>
        <v>195.29999999999998</v>
      </c>
      <c r="I59" s="1">
        <f t="shared" si="5"/>
        <v>0</v>
      </c>
      <c r="J59" s="1">
        <f>IF($I$63&gt;15000,E59*H59,IF($I$63&gt;8000,E59*G59,I59))</f>
        <v>0</v>
      </c>
    </row>
    <row r="60" spans="1:10" ht="15">
      <c r="A60" s="2" t="s">
        <v>151</v>
      </c>
      <c r="B60" s="1" t="s">
        <v>7</v>
      </c>
      <c r="C60" s="2"/>
      <c r="D60" s="2"/>
      <c r="E60" s="9">
        <v>0</v>
      </c>
      <c r="F60" s="10">
        <v>279</v>
      </c>
      <c r="G60" s="10">
        <f t="shared" si="3"/>
        <v>223.20000000000002</v>
      </c>
      <c r="H60" s="10">
        <f t="shared" si="4"/>
        <v>195.29999999999998</v>
      </c>
      <c r="I60" s="1">
        <f t="shared" si="5"/>
        <v>0</v>
      </c>
      <c r="J60" s="1">
        <f>IF($I$63&gt;15000,E60*H60,IF($I$63&gt;8000,E60*G60,I60))</f>
        <v>0</v>
      </c>
    </row>
    <row r="61" spans="1:10" ht="15">
      <c r="A61" s="2" t="s">
        <v>152</v>
      </c>
      <c r="B61" s="1" t="s">
        <v>7</v>
      </c>
      <c r="C61" s="2"/>
      <c r="D61" s="2"/>
      <c r="E61" s="9">
        <v>0</v>
      </c>
      <c r="F61" s="10">
        <v>279</v>
      </c>
      <c r="G61" s="10">
        <f t="shared" si="3"/>
        <v>223.20000000000002</v>
      </c>
      <c r="H61" s="10">
        <f t="shared" si="4"/>
        <v>195.29999999999998</v>
      </c>
      <c r="I61" s="1">
        <f t="shared" si="5"/>
        <v>0</v>
      </c>
      <c r="J61" s="1">
        <f>IF($I$63&gt;15000,E61*H61,IF($I$63&gt;8000,E61*G61,I61))</f>
        <v>0</v>
      </c>
    </row>
    <row r="62" spans="1:10" ht="17.25">
      <c r="A62" s="4" t="s">
        <v>6</v>
      </c>
      <c r="B62" s="1"/>
      <c r="C62" s="2"/>
      <c r="D62" s="2"/>
      <c r="E62" s="3">
        <f>SUM(E33:E61)</f>
        <v>0</v>
      </c>
      <c r="F62" s="3"/>
      <c r="G62" s="3"/>
      <c r="H62" s="3"/>
      <c r="I62" s="3">
        <f>SUM(I33:I61)</f>
        <v>0</v>
      </c>
      <c r="J62" s="3">
        <f>SUM(J33:J61)</f>
        <v>0</v>
      </c>
    </row>
    <row r="63" spans="1:10" ht="17.25">
      <c r="A63" s="6" t="s">
        <v>17</v>
      </c>
      <c r="B63" s="7"/>
      <c r="C63" s="12"/>
      <c r="D63" s="12"/>
      <c r="E63" s="7"/>
      <c r="F63" s="7"/>
      <c r="G63" s="7"/>
      <c r="H63" s="7"/>
      <c r="I63" s="8">
        <f>I62+I31</f>
        <v>0</v>
      </c>
      <c r="J63" s="8">
        <f>J62+J31</f>
        <v>0</v>
      </c>
    </row>
    <row r="64" spans="1:10" ht="22.5" customHeight="1">
      <c r="A64" s="26" t="s">
        <v>13</v>
      </c>
      <c r="B64" s="27"/>
      <c r="C64" s="27"/>
      <c r="D64" s="27"/>
      <c r="E64" s="27"/>
      <c r="F64" s="27"/>
      <c r="G64" s="27"/>
      <c r="H64" s="27"/>
      <c r="I64" s="27"/>
      <c r="J64" s="28"/>
    </row>
    <row r="65" spans="1:10" ht="15">
      <c r="A65" s="18" t="s">
        <v>9</v>
      </c>
      <c r="B65" s="19"/>
      <c r="C65" s="13"/>
      <c r="D65" s="13"/>
      <c r="E65" s="20"/>
      <c r="F65" s="20"/>
      <c r="G65" s="20"/>
      <c r="H65" s="20"/>
      <c r="I65" s="20"/>
      <c r="J65" s="21"/>
    </row>
    <row r="66" spans="1:10" ht="15">
      <c r="A66" s="18" t="s">
        <v>10</v>
      </c>
      <c r="B66" s="19"/>
      <c r="C66" s="13"/>
      <c r="D66" s="13"/>
      <c r="E66" s="20"/>
      <c r="F66" s="20"/>
      <c r="G66" s="20"/>
      <c r="H66" s="20"/>
      <c r="I66" s="20"/>
      <c r="J66" s="21"/>
    </row>
    <row r="67" spans="1:10" ht="15">
      <c r="A67" s="18" t="s">
        <v>11</v>
      </c>
      <c r="B67" s="19"/>
      <c r="C67" s="13"/>
      <c r="D67" s="13"/>
      <c r="E67" s="20"/>
      <c r="F67" s="20"/>
      <c r="G67" s="20"/>
      <c r="H67" s="20"/>
      <c r="I67" s="20"/>
      <c r="J67" s="21"/>
    </row>
    <row r="68" spans="1:10" ht="15">
      <c r="A68" s="18" t="s">
        <v>15</v>
      </c>
      <c r="B68" s="19"/>
      <c r="C68" s="13"/>
      <c r="D68" s="13"/>
      <c r="E68" s="20"/>
      <c r="F68" s="20"/>
      <c r="G68" s="20"/>
      <c r="H68" s="20"/>
      <c r="I68" s="20"/>
      <c r="J68" s="21"/>
    </row>
    <row r="69" spans="1:10" ht="15">
      <c r="A69" s="18" t="s">
        <v>14</v>
      </c>
      <c r="B69" s="19"/>
      <c r="C69" s="13"/>
      <c r="D69" s="13"/>
      <c r="E69" s="20"/>
      <c r="F69" s="20"/>
      <c r="G69" s="20"/>
      <c r="H69" s="20"/>
      <c r="I69" s="20"/>
      <c r="J69" s="21"/>
    </row>
    <row r="70" spans="1:10" ht="15">
      <c r="A70" s="15"/>
      <c r="B70" s="16"/>
      <c r="C70" s="16"/>
      <c r="D70" s="16"/>
      <c r="E70" s="16"/>
      <c r="F70" s="16"/>
      <c r="G70" s="16"/>
      <c r="H70" s="16"/>
      <c r="I70" s="16"/>
      <c r="J70" s="17"/>
    </row>
  </sheetData>
  <sheetProtection/>
  <mergeCells count="15">
    <mergeCell ref="A1:J2"/>
    <mergeCell ref="E67:J67"/>
    <mergeCell ref="E68:J68"/>
    <mergeCell ref="E69:J69"/>
    <mergeCell ref="A4:J4"/>
    <mergeCell ref="A32:J32"/>
    <mergeCell ref="A64:J64"/>
    <mergeCell ref="A70:J70"/>
    <mergeCell ref="A65:B65"/>
    <mergeCell ref="A66:B66"/>
    <mergeCell ref="A67:B67"/>
    <mergeCell ref="A68:B68"/>
    <mergeCell ref="A69:B69"/>
    <mergeCell ref="E65:J65"/>
    <mergeCell ref="E66:J66"/>
  </mergeCells>
  <conditionalFormatting sqref="F3 F33:F61">
    <cfRule type="expression" priority="8" dxfId="0" stopIfTrue="1">
      <formula>$I$63&lt;8000</formula>
    </cfRule>
  </conditionalFormatting>
  <conditionalFormatting sqref="H3 H5:H30 H33:H61">
    <cfRule type="expression" priority="7" dxfId="0" stopIfTrue="1">
      <formula>$I$63&gt;=15000</formula>
    </cfRule>
  </conditionalFormatting>
  <conditionalFormatting sqref="G3 G5:G30 G33:G61">
    <cfRule type="expression" priority="5" dxfId="0" stopIfTrue="1">
      <formula>AND($I$63&gt;8000,$I$63&lt;15000)</formula>
    </cfRule>
  </conditionalFormatting>
  <conditionalFormatting sqref="F5:F30">
    <cfRule type="expression" priority="4" dxfId="0" stopIfTrue="1">
      <formula>$I$63&lt;8000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paperSize="9" scale="88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2023-08-04T19:30:36Z</dcterms:modified>
  <cp:category/>
  <cp:version/>
  <cp:contentType/>
  <cp:contentStatus/>
</cp:coreProperties>
</file>